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DITDEPT\PUBS\JRNL\Jrnl2019\03 Mar 2019\Rebalancing Spreadsheets\"/>
    </mc:Choice>
  </mc:AlternateContent>
  <xr:revisionPtr revIDLastSave="0" documentId="8_{958199DB-455D-4D17-A978-9528B143076A}" xr6:coauthVersionLast="40" xr6:coauthVersionMax="40" xr10:uidLastSave="{00000000-0000-0000-0000-000000000000}"/>
  <bookViews>
    <workbookView xWindow="15" yWindow="585" windowWidth="29055" windowHeight="20880" xr2:uid="{5F4992A4-F442-E745-9BB6-5C2636071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/>
  <c r="L8" i="1"/>
  <c r="K9" i="1"/>
  <c r="L9" i="1"/>
  <c r="K10" i="1"/>
  <c r="L10" i="1"/>
  <c r="K11" i="1"/>
  <c r="L11" i="1"/>
  <c r="K12" i="1"/>
  <c r="L12" i="1"/>
  <c r="K13" i="1"/>
  <c r="L13" i="1"/>
  <c r="L7" i="1"/>
  <c r="K7" i="1"/>
  <c r="J8" i="1"/>
  <c r="J9" i="1"/>
  <c r="J10" i="1"/>
  <c r="J11" i="1"/>
  <c r="J12" i="1"/>
  <c r="J13" i="1"/>
  <c r="J7" i="1"/>
  <c r="I8" i="1"/>
  <c r="I9" i="1"/>
  <c r="I10" i="1"/>
  <c r="I11" i="1"/>
  <c r="I12" i="1"/>
  <c r="I13" i="1"/>
  <c r="I7" i="1"/>
  <c r="H7" i="1"/>
  <c r="G7" i="1"/>
  <c r="N6" i="1" l="1"/>
  <c r="S6" i="1" s="1"/>
  <c r="O6" i="1"/>
  <c r="T6" i="1" s="1"/>
  <c r="P6" i="1"/>
  <c r="U6" i="1" s="1"/>
  <c r="M6" i="1"/>
  <c r="R6" i="1" s="1"/>
  <c r="H8" i="1" l="1"/>
  <c r="H9" i="1"/>
  <c r="H10" i="1"/>
  <c r="H11" i="1"/>
  <c r="H12" i="1"/>
  <c r="H13" i="1"/>
  <c r="G8" i="1"/>
  <c r="G9" i="1"/>
  <c r="G10" i="1"/>
  <c r="G11" i="1"/>
  <c r="G12" i="1"/>
  <c r="G13" i="1"/>
  <c r="H14" i="1" l="1"/>
  <c r="G14" i="1"/>
</calcChain>
</file>

<file path=xl/sharedStrings.xml><?xml version="1.0" encoding="utf-8"?>
<sst xmlns="http://schemas.openxmlformats.org/spreadsheetml/2006/main" count="53" uniqueCount="22">
  <si>
    <t>Table 2. 25-Year Rolling Period Returns for the Non-Withdrawal Portfolios</t>
  </si>
  <si>
    <t>Rebalance at 5% Thresholds</t>
  </si>
  <si>
    <t>Ending Portfolio Value</t>
  </si>
  <si>
    <t>Total Return</t>
  </si>
  <si>
    <t>Annualized Return</t>
  </si>
  <si>
    <t>Standard Deviation</t>
  </si>
  <si>
    <t>Bigger Return</t>
  </si>
  <si>
    <t>Less Volatility</t>
  </si>
  <si>
    <t>60/40 Allocation</t>
  </si>
  <si>
    <t>1994 - 2018</t>
  </si>
  <si>
    <t>1993 - 2017</t>
  </si>
  <si>
    <t>1992 - 2016</t>
  </si>
  <si>
    <t>1991 - 2015</t>
  </si>
  <si>
    <t>1990 - 2014</t>
  </si>
  <si>
    <t>1989 - 2013</t>
  </si>
  <si>
    <t>1988 - 2012</t>
  </si>
  <si>
    <t>No Rebalancing</t>
  </si>
  <si>
    <t>Table 3. 25-Year Rolling Period Returns for the 4.5% Withdrawal Portfolios</t>
  </si>
  <si>
    <t>Total Withdrawals</t>
  </si>
  <si>
    <t>S&amp;P 500 Only</t>
  </si>
  <si>
    <t>Vs 60/40</t>
  </si>
  <si>
    <t>Vs All S&amp;P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</si>
</sst>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 applyAlignment="1">
      <alignment wrapText="1"/>
    </xf>
    <xf numFmtId="164" fontId="6" fillId="0" borderId="0" xfId="1" applyNumberFormat="1" applyFont="1" applyFill="1" applyBorder="1"/>
    <xf numFmtId="0" fontId="3" fillId="0" borderId="0" xfId="0" applyFont="1" applyAlignment="1">
      <alignment wrapText="1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wrapText="1"/>
    </xf>
    <xf numFmtId="0" fontId="2" fillId="0" borderId="0" xfId="0" applyFont="1" applyFill="1" applyAlignment="1">
      <alignment wrapText="1"/>
    </xf>
    <xf numFmtId="6" fontId="2" fillId="0" borderId="0" xfId="0" applyNumberFormat="1" applyFont="1" applyFill="1" applyBorder="1"/>
    <xf numFmtId="165" fontId="2" fillId="0" borderId="0" xfId="0" applyNumberFormat="1" applyFont="1"/>
    <xf numFmtId="6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6" fillId="0" borderId="0" xfId="1" applyNumberFormat="1" applyFont="1"/>
    <xf numFmtId="6" fontId="0" fillId="0" borderId="0" xfId="0" applyNumberFormat="1" applyBorder="1"/>
    <xf numFmtId="164" fontId="3" fillId="0" borderId="0" xfId="1" applyNumberFormat="1" applyFont="1"/>
    <xf numFmtId="6" fontId="0" fillId="0" borderId="0" xfId="0" applyNumberFormat="1" applyBorder="1" applyAlignment="1">
      <alignment horizontal="right"/>
    </xf>
    <xf numFmtId="6" fontId="0" fillId="2" borderId="0" xfId="0" applyNumberFormat="1" applyFill="1" applyBorder="1"/>
    <xf numFmtId="164" fontId="6" fillId="2" borderId="0" xfId="1" applyNumberFormat="1" applyFont="1" applyFill="1"/>
    <xf numFmtId="0" fontId="3" fillId="2" borderId="0" xfId="0" applyFont="1" applyFill="1"/>
    <xf numFmtId="6" fontId="0" fillId="0" borderId="0" xfId="0" applyNumberFormat="1" applyFill="1" applyBorder="1"/>
    <xf numFmtId="164" fontId="6" fillId="0" borderId="0" xfId="1" applyNumberFormat="1" applyFont="1" applyFill="1"/>
    <xf numFmtId="0" fontId="3" fillId="0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6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9ED8-2C7D-9741-A69F-F4596FE72DAA}">
  <dimension ref="A3:U44"/>
  <sheetViews>
    <sheetView tabSelected="1" zoomScale="110" zoomScaleNormal="110" workbookViewId="0">
      <pane xSplit="1" topLeftCell="B1" activePane="topRight" state="frozen"/>
      <selection pane="topRight" activeCell="A2" sqref="A2"/>
    </sheetView>
  </sheetViews>
  <sheetFormatPr defaultColWidth="10.875" defaultRowHeight="15" x14ac:dyDescent="0.25"/>
  <cols>
    <col min="1" max="1" width="15" style="4" customWidth="1"/>
    <col min="2" max="5" width="11.625" style="4" customWidth="1"/>
    <col min="6" max="6" width="13" style="4" customWidth="1"/>
    <col min="7" max="7" width="8.5" style="3" customWidth="1"/>
    <col min="8" max="8" width="8.5" style="4" customWidth="1"/>
    <col min="9" max="9" width="10.125" style="4" customWidth="1"/>
    <col min="10" max="11" width="9" style="4" customWidth="1"/>
    <col min="12" max="12" width="6.5" style="4" customWidth="1"/>
    <col min="13" max="14" width="14.875" style="4" customWidth="1"/>
    <col min="15" max="15" width="14.875" style="3" customWidth="1"/>
    <col min="16" max="16" width="14.125" style="4" customWidth="1"/>
    <col min="17" max="17" width="10.875" style="4"/>
    <col min="18" max="18" width="13.375" style="4" customWidth="1"/>
    <col min="19" max="16384" width="10.875" style="4"/>
  </cols>
  <sheetData>
    <row r="3" spans="1:21" x14ac:dyDescent="0.25">
      <c r="A3" s="5" t="s">
        <v>0</v>
      </c>
      <c r="B3" s="7"/>
      <c r="C3" s="7"/>
      <c r="D3" s="7"/>
      <c r="E3" s="7"/>
      <c r="F3" s="7"/>
      <c r="G3" s="8"/>
      <c r="H3" s="7"/>
      <c r="I3" s="7"/>
      <c r="J3" s="7"/>
      <c r="K3" s="7"/>
      <c r="L3" s="7"/>
      <c r="M3" s="7"/>
      <c r="N3" s="7"/>
      <c r="O3" s="8"/>
    </row>
    <row r="5" spans="1:21" s="3" customFormat="1" x14ac:dyDescent="0.25">
      <c r="A5" s="6" t="s">
        <v>1</v>
      </c>
      <c r="B5" s="8"/>
      <c r="C5" s="10"/>
      <c r="D5" s="10"/>
      <c r="E5" s="10"/>
      <c r="F5" s="10"/>
      <c r="G5" s="10"/>
      <c r="H5" s="11"/>
      <c r="I5" s="32" t="s">
        <v>20</v>
      </c>
      <c r="J5" s="11"/>
      <c r="K5" s="32" t="s">
        <v>21</v>
      </c>
      <c r="L5" s="11"/>
      <c r="M5" s="19" t="s">
        <v>8</v>
      </c>
      <c r="N5" s="12"/>
      <c r="O5" s="12"/>
      <c r="R5" s="19" t="s">
        <v>19</v>
      </c>
      <c r="S5" s="12"/>
      <c r="T5" s="12"/>
    </row>
    <row r="6" spans="1:21" s="3" customFormat="1" ht="45" x14ac:dyDescent="0.25">
      <c r="A6" s="1"/>
      <c r="B6" s="10" t="s">
        <v>2</v>
      </c>
      <c r="C6" s="10" t="s">
        <v>3</v>
      </c>
      <c r="D6" s="9" t="s">
        <v>4</v>
      </c>
      <c r="E6" s="9" t="s">
        <v>5</v>
      </c>
      <c r="F6" s="13"/>
      <c r="G6" s="9" t="s">
        <v>6</v>
      </c>
      <c r="H6" s="8" t="s">
        <v>7</v>
      </c>
      <c r="I6" s="9" t="s">
        <v>6</v>
      </c>
      <c r="J6" s="21" t="s">
        <v>7</v>
      </c>
      <c r="K6" s="9" t="s">
        <v>6</v>
      </c>
      <c r="L6" s="21" t="s">
        <v>7</v>
      </c>
      <c r="M6" s="10" t="str">
        <f>B6</f>
        <v>Ending Portfolio Value</v>
      </c>
      <c r="N6" s="19" t="str">
        <f>C6</f>
        <v>Total Return</v>
      </c>
      <c r="O6" s="19" t="str">
        <f>D6</f>
        <v>Annualized Return</v>
      </c>
      <c r="P6" s="19" t="str">
        <f>E6</f>
        <v>Standard Deviation</v>
      </c>
      <c r="R6" s="19" t="str">
        <f>M6</f>
        <v>Ending Portfolio Value</v>
      </c>
      <c r="S6" s="20" t="str">
        <f t="shared" ref="S6:U6" si="0">N6</f>
        <v>Total Return</v>
      </c>
      <c r="T6" s="20" t="str">
        <f t="shared" si="0"/>
        <v>Annualized Return</v>
      </c>
      <c r="U6" s="20" t="str">
        <f t="shared" si="0"/>
        <v>Standard Deviation</v>
      </c>
    </row>
    <row r="7" spans="1:21" ht="15.75" x14ac:dyDescent="0.25">
      <c r="A7" s="7" t="s">
        <v>9</v>
      </c>
      <c r="B7" s="15">
        <v>712673.6048756683</v>
      </c>
      <c r="C7" s="2">
        <v>6.1267360487566833</v>
      </c>
      <c r="D7" s="2">
        <v>8.1721911616906562E-2</v>
      </c>
      <c r="E7" s="2">
        <v>0.14320222415603884</v>
      </c>
      <c r="F7" s="7"/>
      <c r="G7" s="16">
        <f>IF($B7&gt;B16,1,0)</f>
        <v>1</v>
      </c>
      <c r="H7" s="16">
        <f>IF($E7&lt;E16,1,0)</f>
        <v>1</v>
      </c>
      <c r="I7" s="16">
        <f>IF($B7&gt;M7,1,0)</f>
        <v>1</v>
      </c>
      <c r="J7" s="16">
        <f>IF($E7&lt;P7,1,0)</f>
        <v>0</v>
      </c>
      <c r="K7" s="16">
        <f>IF($B7&gt;R7,1,0)</f>
        <v>0</v>
      </c>
      <c r="L7" s="16">
        <f>IF($E7&lt;U7,1,0)</f>
        <v>1</v>
      </c>
      <c r="M7" s="23">
        <v>649254.45811290573</v>
      </c>
      <c r="N7" s="22">
        <v>5.4925445811290574</v>
      </c>
      <c r="O7" s="22">
        <v>7.7696810684046991E-2</v>
      </c>
      <c r="P7" s="22">
        <v>0.1110697334830691</v>
      </c>
      <c r="R7" s="23">
        <v>856240.67954858358</v>
      </c>
      <c r="S7" s="22">
        <v>7.5624067954858356</v>
      </c>
      <c r="T7" s="22">
        <v>8.9692180049376624E-2</v>
      </c>
      <c r="U7" s="22">
        <v>0.18071994189905952</v>
      </c>
    </row>
    <row r="8" spans="1:21" ht="15.75" x14ac:dyDescent="0.25">
      <c r="A8" s="7" t="s">
        <v>10</v>
      </c>
      <c r="B8" s="15">
        <v>810409.52226710215</v>
      </c>
      <c r="C8" s="2">
        <v>7.1040952226710212</v>
      </c>
      <c r="D8" s="2">
        <v>8.7296979111677997E-2</v>
      </c>
      <c r="E8" s="2">
        <v>0.11979417894906762</v>
      </c>
      <c r="F8" s="18"/>
      <c r="G8" s="16">
        <f t="shared" ref="G8:G13" si="1">IF(B8&gt;B17,1,0)</f>
        <v>0</v>
      </c>
      <c r="H8" s="16">
        <f t="shared" ref="H8:H13" si="2">IF(E8&lt;E17,1,0)</f>
        <v>1</v>
      </c>
      <c r="I8" s="16">
        <f t="shared" ref="I8:I13" si="3">IF($B8&gt;M8,1,0)</f>
        <v>1</v>
      </c>
      <c r="J8" s="16">
        <f t="shared" ref="J8:J13" si="4">IF($E8&lt;P8,1,0)</f>
        <v>0</v>
      </c>
      <c r="K8" s="16">
        <f t="shared" ref="K8:K13" si="5">IF($B8&gt;R8,1,0)</f>
        <v>0</v>
      </c>
      <c r="L8" s="16">
        <f t="shared" ref="L8:L13" si="6">IF($E8&lt;U8,1,0)</f>
        <v>1</v>
      </c>
      <c r="M8" s="23">
        <v>733004.67846540886</v>
      </c>
      <c r="N8" s="22">
        <v>6.3300467846540887</v>
      </c>
      <c r="O8" s="22">
        <v>8.293968715830502E-2</v>
      </c>
      <c r="P8" s="22">
        <v>0.10866184143479256</v>
      </c>
      <c r="R8" s="23">
        <v>985259.56309522328</v>
      </c>
      <c r="S8" s="22">
        <v>8.8525956309522336</v>
      </c>
      <c r="T8" s="22">
        <v>9.5827074626598341E-2</v>
      </c>
      <c r="U8" s="22">
        <v>0.17798991525739094</v>
      </c>
    </row>
    <row r="9" spans="1:21" ht="15.75" x14ac:dyDescent="0.25">
      <c r="A9" s="7" t="s">
        <v>11</v>
      </c>
      <c r="B9" s="15">
        <v>646517.00227258797</v>
      </c>
      <c r="C9" s="2">
        <v>5.4651700227258795</v>
      </c>
      <c r="D9" s="2">
        <v>7.751468581892329E-2</v>
      </c>
      <c r="E9" s="2">
        <v>0.11982419945725019</v>
      </c>
      <c r="F9" s="18"/>
      <c r="G9" s="16">
        <f t="shared" si="1"/>
        <v>0</v>
      </c>
      <c r="H9" s="16">
        <f t="shared" si="2"/>
        <v>1</v>
      </c>
      <c r="I9" s="16">
        <f t="shared" si="3"/>
        <v>0</v>
      </c>
      <c r="J9" s="16">
        <f t="shared" si="4"/>
        <v>0</v>
      </c>
      <c r="K9" s="16">
        <f t="shared" si="5"/>
        <v>0</v>
      </c>
      <c r="L9" s="16">
        <f t="shared" si="6"/>
        <v>1</v>
      </c>
      <c r="M9" s="23">
        <v>687647.66699391662</v>
      </c>
      <c r="N9" s="22">
        <v>5.8764766699391657</v>
      </c>
      <c r="O9" s="22">
        <v>8.01762868209841E-2</v>
      </c>
      <c r="P9" s="22">
        <v>0.10807837673343051</v>
      </c>
      <c r="R9" s="23">
        <v>869865.88532661228</v>
      </c>
      <c r="S9" s="22">
        <v>7.6986588532661226</v>
      </c>
      <c r="T9" s="22">
        <v>9.0380539760183787E-2</v>
      </c>
      <c r="U9" s="22">
        <v>0.1767577860614154</v>
      </c>
    </row>
    <row r="10" spans="1:21" ht="15.75" x14ac:dyDescent="0.25">
      <c r="A10" s="7" t="s">
        <v>12</v>
      </c>
      <c r="B10" s="15">
        <v>1026551.2780147477</v>
      </c>
      <c r="C10" s="2">
        <v>9.2655127801474766</v>
      </c>
      <c r="D10" s="2">
        <v>9.7628123230540043E-2</v>
      </c>
      <c r="E10" s="2">
        <v>0.13417656703493008</v>
      </c>
      <c r="F10" s="18"/>
      <c r="G10" s="16">
        <f t="shared" si="1"/>
        <v>1</v>
      </c>
      <c r="H10" s="16">
        <f t="shared" si="2"/>
        <v>1</v>
      </c>
      <c r="I10" s="16">
        <f t="shared" si="3"/>
        <v>1</v>
      </c>
      <c r="J10" s="16">
        <f t="shared" si="4"/>
        <v>1</v>
      </c>
      <c r="K10" s="16">
        <f t="shared" si="5"/>
        <v>1</v>
      </c>
      <c r="L10" s="16">
        <f t="shared" si="6"/>
        <v>1</v>
      </c>
      <c r="M10" s="23">
        <v>1013002.4645611823</v>
      </c>
      <c r="N10" s="22">
        <v>9.1300246456118224</v>
      </c>
      <c r="O10" s="22">
        <v>9.7044943644360337E-2</v>
      </c>
      <c r="P10" s="22">
        <v>0.18107404820496303</v>
      </c>
      <c r="R10" s="23">
        <v>1013002.4645611823</v>
      </c>
      <c r="S10" s="22">
        <v>9.1300246456118224</v>
      </c>
      <c r="T10" s="22">
        <v>9.7044943644360337E-2</v>
      </c>
      <c r="U10" s="22">
        <v>0.18107404820496303</v>
      </c>
    </row>
    <row r="11" spans="1:21" ht="15.75" x14ac:dyDescent="0.25">
      <c r="A11" s="7" t="s">
        <v>13</v>
      </c>
      <c r="B11" s="15">
        <v>825092.52200563368</v>
      </c>
      <c r="C11" s="2">
        <v>7.2509252200563372</v>
      </c>
      <c r="D11" s="2">
        <v>8.8078192195103266E-2</v>
      </c>
      <c r="E11" s="2">
        <v>0.12433838434817131</v>
      </c>
      <c r="F11" s="18"/>
      <c r="G11" s="16">
        <f t="shared" si="1"/>
        <v>0</v>
      </c>
      <c r="H11" s="16">
        <f t="shared" si="2"/>
        <v>1</v>
      </c>
      <c r="I11" s="16">
        <f t="shared" si="3"/>
        <v>1</v>
      </c>
      <c r="J11" s="16">
        <f t="shared" si="4"/>
        <v>0</v>
      </c>
      <c r="K11" s="16">
        <f t="shared" si="5"/>
        <v>0</v>
      </c>
      <c r="L11" s="16">
        <f t="shared" si="6"/>
        <v>1</v>
      </c>
      <c r="M11" s="23">
        <v>795010.70701997401</v>
      </c>
      <c r="N11" s="22">
        <v>6.9501070701997403</v>
      </c>
      <c r="O11" s="22">
        <v>8.6462945708716044E-2</v>
      </c>
      <c r="P11" s="22">
        <v>0.11233734198386648</v>
      </c>
      <c r="R11" s="23">
        <v>967279.78542000102</v>
      </c>
      <c r="S11" s="22">
        <v>8.6727978542000095</v>
      </c>
      <c r="T11" s="22">
        <v>9.5020083330725313E-2</v>
      </c>
      <c r="U11" s="22">
        <v>0.18235862167717848</v>
      </c>
    </row>
    <row r="12" spans="1:21" ht="15.75" x14ac:dyDescent="0.25">
      <c r="A12" s="7" t="s">
        <v>14</v>
      </c>
      <c r="B12" s="15">
        <v>956712.40579277393</v>
      </c>
      <c r="C12" s="2">
        <v>8.5671240579277388</v>
      </c>
      <c r="D12" s="2">
        <v>9.4539039075656639E-2</v>
      </c>
      <c r="E12" s="2">
        <v>0.12705193215752805</v>
      </c>
      <c r="F12" s="18"/>
      <c r="G12" s="16">
        <f t="shared" si="1"/>
        <v>1</v>
      </c>
      <c r="H12" s="16">
        <f t="shared" si="2"/>
        <v>1</v>
      </c>
      <c r="I12" s="16">
        <f t="shared" si="3"/>
        <v>1</v>
      </c>
      <c r="J12" s="16">
        <f t="shared" si="4"/>
        <v>0</v>
      </c>
      <c r="K12" s="16">
        <f t="shared" si="5"/>
        <v>0</v>
      </c>
      <c r="L12" s="16">
        <f t="shared" si="6"/>
        <v>1</v>
      </c>
      <c r="M12" s="23">
        <v>894824.47769935965</v>
      </c>
      <c r="N12" s="22">
        <v>7.9482447769935964</v>
      </c>
      <c r="O12" s="22">
        <v>9.1615049008322735E-2</v>
      </c>
      <c r="P12" s="22">
        <v>0.11629487241777767</v>
      </c>
      <c r="R12" s="23">
        <v>1119389.2398270764</v>
      </c>
      <c r="S12" s="22">
        <v>10.193892398270764</v>
      </c>
      <c r="T12" s="22">
        <v>0.10143594419485247</v>
      </c>
      <c r="U12" s="22">
        <v>0.18676944316456154</v>
      </c>
    </row>
    <row r="13" spans="1:21" ht="15.75" x14ac:dyDescent="0.25">
      <c r="A13" s="35" t="s">
        <v>15</v>
      </c>
      <c r="B13" s="15">
        <v>907694.47116146167</v>
      </c>
      <c r="C13" s="2">
        <v>8.0769447116146171</v>
      </c>
      <c r="D13" s="2">
        <v>9.2238768636636159E-2</v>
      </c>
      <c r="E13" s="2">
        <v>0.12661046712460217</v>
      </c>
      <c r="F13" s="18"/>
      <c r="G13" s="16">
        <f t="shared" si="1"/>
        <v>1</v>
      </c>
      <c r="H13" s="16">
        <f t="shared" si="2"/>
        <v>1</v>
      </c>
      <c r="I13" s="16">
        <f t="shared" si="3"/>
        <v>0</v>
      </c>
      <c r="J13" s="16">
        <f t="shared" si="4"/>
        <v>0</v>
      </c>
      <c r="K13" s="16">
        <f t="shared" si="5"/>
        <v>0</v>
      </c>
      <c r="L13" s="16">
        <f t="shared" si="6"/>
        <v>1</v>
      </c>
      <c r="M13" s="23">
        <v>1350283.5622241287</v>
      </c>
      <c r="N13" s="22">
        <v>12.502835622241287</v>
      </c>
      <c r="O13" s="22">
        <v>8.759029101772442E-2</v>
      </c>
      <c r="P13" s="22">
        <v>0.108131498435833</v>
      </c>
      <c r="R13" s="25">
        <v>1942663.2391726603</v>
      </c>
      <c r="S13" s="22">
        <v>18.426632391726603</v>
      </c>
      <c r="T13" s="22">
        <v>0.10042693088787957</v>
      </c>
      <c r="U13" s="22">
        <v>0.17533072566358704</v>
      </c>
    </row>
    <row r="14" spans="1:21" x14ac:dyDescent="0.25">
      <c r="A14" s="7"/>
      <c r="B14" s="15"/>
      <c r="C14" s="2"/>
      <c r="D14" s="2"/>
      <c r="E14" s="2"/>
      <c r="F14" s="2"/>
      <c r="G14" s="2">
        <f>(SUM(G7:G13))/(COUNT(G7:G13))</f>
        <v>0.5714285714285714</v>
      </c>
      <c r="H14" s="2">
        <f>(SUM(H7:H13))/(COUNT(H7:H13))</f>
        <v>1</v>
      </c>
      <c r="I14" s="17"/>
      <c r="J14" s="17"/>
      <c r="K14" s="17"/>
      <c r="L14" s="17"/>
      <c r="T14" s="3"/>
    </row>
    <row r="15" spans="1:21" x14ac:dyDescent="0.25">
      <c r="A15" s="6" t="s">
        <v>16</v>
      </c>
      <c r="B15" s="15"/>
      <c r="C15" s="10"/>
      <c r="D15" s="7"/>
      <c r="E15" s="14"/>
      <c r="F15" s="9"/>
      <c r="G15" s="2"/>
      <c r="H15" s="17"/>
      <c r="I15" s="17"/>
      <c r="J15" s="17"/>
      <c r="K15" s="17"/>
      <c r="L15" s="17"/>
      <c r="M15" s="2"/>
      <c r="N15" s="2"/>
      <c r="O15" s="2"/>
      <c r="R15" s="2"/>
      <c r="S15" s="2"/>
      <c r="T15" s="2"/>
    </row>
    <row r="16" spans="1:21" x14ac:dyDescent="0.25">
      <c r="A16" s="7" t="s">
        <v>9</v>
      </c>
      <c r="B16" s="15">
        <v>668709.72464843187</v>
      </c>
      <c r="C16" s="2">
        <v>5.6870972464843188</v>
      </c>
      <c r="D16" s="2">
        <v>7.897033777771556E-2</v>
      </c>
      <c r="E16" s="2">
        <v>0.14647798319097982</v>
      </c>
      <c r="F16" s="7"/>
      <c r="G16" s="2"/>
      <c r="H16" s="7"/>
      <c r="I16" s="17"/>
      <c r="J16" s="17"/>
      <c r="K16" s="17"/>
      <c r="L16" s="17"/>
    </row>
    <row r="17" spans="1:21" x14ac:dyDescent="0.25">
      <c r="A17" s="7" t="s">
        <v>10</v>
      </c>
      <c r="B17" s="17">
        <v>825085.59048429294</v>
      </c>
      <c r="C17" s="2">
        <v>7.2508559048429291</v>
      </c>
      <c r="D17" s="2">
        <v>8.8077826560102546E-2</v>
      </c>
      <c r="E17" s="2">
        <v>0.1334296454754319</v>
      </c>
      <c r="F17" s="7"/>
      <c r="G17" s="2"/>
      <c r="H17" s="17"/>
      <c r="I17" s="17"/>
      <c r="J17" s="17"/>
      <c r="K17" s="17"/>
      <c r="L17" s="17"/>
    </row>
    <row r="18" spans="1:21" x14ac:dyDescent="0.25">
      <c r="A18" s="7" t="s">
        <v>11</v>
      </c>
      <c r="B18" s="17">
        <v>756722.99171532143</v>
      </c>
      <c r="C18" s="2">
        <v>6.567229917153214</v>
      </c>
      <c r="D18" s="2">
        <v>8.4320022176404219E-2</v>
      </c>
      <c r="E18" s="2">
        <v>0.13252127193602248</v>
      </c>
      <c r="F18" s="7"/>
      <c r="G18" s="2"/>
      <c r="H18" s="17"/>
      <c r="I18" s="17"/>
      <c r="J18" s="17"/>
      <c r="K18" s="17"/>
      <c r="L18" s="17"/>
    </row>
    <row r="19" spans="1:21" ht="15.75" x14ac:dyDescent="0.25">
      <c r="A19" s="7" t="s">
        <v>12</v>
      </c>
      <c r="B19" s="17">
        <v>904109.38039220416</v>
      </c>
      <c r="C19" s="2">
        <v>8.0410938039220419</v>
      </c>
      <c r="D19" s="2">
        <v>9.206588147479966E-2</v>
      </c>
      <c r="E19" s="2">
        <v>0.14003606586842179</v>
      </c>
      <c r="F19" s="7"/>
      <c r="G19" s="2"/>
      <c r="H19" s="17"/>
      <c r="I19" s="17"/>
      <c r="J19" s="17"/>
      <c r="K19" s="17"/>
      <c r="L19" s="17"/>
      <c r="M19" s="29"/>
      <c r="N19" s="30"/>
      <c r="O19" s="30"/>
      <c r="P19" s="30"/>
      <c r="Q19" s="31"/>
      <c r="R19" s="29"/>
      <c r="S19" s="30"/>
      <c r="T19" s="30"/>
      <c r="U19" s="30"/>
    </row>
    <row r="20" spans="1:21" ht="15.75" x14ac:dyDescent="0.25">
      <c r="A20" s="7" t="s">
        <v>13</v>
      </c>
      <c r="B20" s="17">
        <v>838644.6628670682</v>
      </c>
      <c r="C20" s="2">
        <v>7.386446628670682</v>
      </c>
      <c r="D20" s="2">
        <v>8.8787483109425525E-2</v>
      </c>
      <c r="E20" s="2">
        <v>0.13599395058058086</v>
      </c>
      <c r="F20" s="7"/>
      <c r="G20" s="2"/>
      <c r="H20" s="17"/>
      <c r="I20" s="17"/>
      <c r="J20" s="17"/>
      <c r="K20" s="17"/>
      <c r="L20" s="17"/>
      <c r="M20" s="23"/>
      <c r="N20" s="22"/>
      <c r="O20" s="22"/>
      <c r="P20" s="22"/>
      <c r="R20" s="23"/>
      <c r="S20" s="22"/>
      <c r="T20" s="22"/>
      <c r="U20" s="22"/>
    </row>
    <row r="21" spans="1:21" ht="15.75" x14ac:dyDescent="0.25">
      <c r="A21" s="7" t="s">
        <v>14</v>
      </c>
      <c r="B21" s="17">
        <v>949817.42316627817</v>
      </c>
      <c r="C21" s="2">
        <v>8.498174231662782</v>
      </c>
      <c r="D21" s="2">
        <v>9.4222410662505585E-2</v>
      </c>
      <c r="E21" s="2">
        <v>0.1415665751100835</v>
      </c>
      <c r="F21" s="7"/>
      <c r="G21" s="2"/>
      <c r="H21" s="17"/>
      <c r="I21" s="17"/>
      <c r="J21" s="17"/>
      <c r="K21" s="17"/>
      <c r="L21" s="17"/>
      <c r="M21" s="23"/>
      <c r="N21" s="22"/>
      <c r="O21" s="22"/>
      <c r="P21" s="22"/>
      <c r="R21" s="23"/>
      <c r="S21" s="22"/>
      <c r="T21" s="22"/>
      <c r="U21" s="22"/>
    </row>
    <row r="22" spans="1:21" x14ac:dyDescent="0.25">
      <c r="A22" s="35" t="s">
        <v>15</v>
      </c>
      <c r="B22" s="15">
        <v>882267.90325588686</v>
      </c>
      <c r="C22" s="2">
        <v>7.8226790325588684</v>
      </c>
      <c r="D22" s="2">
        <v>9.0998162662071724E-2</v>
      </c>
      <c r="E22" s="2">
        <v>0.14119460257545302</v>
      </c>
      <c r="F22" s="7"/>
      <c r="G22" s="2"/>
      <c r="H22" s="17"/>
      <c r="I22" s="17"/>
      <c r="J22" s="17"/>
      <c r="K22" s="17"/>
      <c r="L22" s="17"/>
    </row>
    <row r="23" spans="1:21" x14ac:dyDescent="0.25">
      <c r="A23" s="7"/>
      <c r="B23" s="7"/>
      <c r="C23" s="7"/>
      <c r="D23" s="7"/>
      <c r="E23" s="7"/>
      <c r="F23" s="7"/>
      <c r="G23" s="8"/>
      <c r="H23" s="17"/>
      <c r="I23" s="17"/>
      <c r="J23" s="17"/>
      <c r="K23" s="17"/>
      <c r="L23" s="17"/>
      <c r="M23" s="2"/>
      <c r="N23" s="2"/>
      <c r="O23" s="2"/>
    </row>
    <row r="25" spans="1:21" x14ac:dyDescent="0.25">
      <c r="A25" s="5" t="s">
        <v>17</v>
      </c>
      <c r="B25" s="7"/>
      <c r="C25" s="7"/>
      <c r="D25" s="7"/>
      <c r="E25" s="7"/>
      <c r="F25" s="7"/>
      <c r="G25" s="8"/>
      <c r="H25" s="7"/>
      <c r="I25" s="7"/>
      <c r="J25" s="7"/>
      <c r="K25" s="7"/>
      <c r="L25" s="7"/>
      <c r="M25" s="7"/>
      <c r="N25" s="7"/>
      <c r="O25" s="8"/>
    </row>
    <row r="27" spans="1:21" x14ac:dyDescent="0.25">
      <c r="A27" s="6" t="s">
        <v>1</v>
      </c>
      <c r="B27" s="7"/>
      <c r="C27" s="11"/>
      <c r="D27" s="11"/>
      <c r="E27" s="11"/>
      <c r="F27" s="10"/>
      <c r="G27" s="10"/>
      <c r="H27" s="33"/>
      <c r="I27" s="33"/>
      <c r="J27" s="33"/>
      <c r="K27" s="33"/>
      <c r="L27" s="33"/>
      <c r="M27" s="33"/>
      <c r="N27" s="34"/>
      <c r="O27" s="34"/>
    </row>
    <row r="28" spans="1:21" ht="90" x14ac:dyDescent="0.25">
      <c r="A28" s="1"/>
      <c r="B28" s="10" t="s">
        <v>2</v>
      </c>
      <c r="C28" s="10" t="s">
        <v>3</v>
      </c>
      <c r="D28" s="9" t="s">
        <v>4</v>
      </c>
      <c r="E28" s="9" t="s">
        <v>5</v>
      </c>
      <c r="F28" s="13" t="s">
        <v>18</v>
      </c>
      <c r="G28" s="7"/>
      <c r="H28" s="7"/>
      <c r="I28" s="13"/>
      <c r="J28" s="13"/>
      <c r="K28" s="13"/>
      <c r="L28" s="13"/>
      <c r="M28" s="7"/>
      <c r="N28" s="7"/>
      <c r="O28" s="7"/>
    </row>
    <row r="29" spans="1:21" ht="15.75" x14ac:dyDescent="0.25">
      <c r="A29" s="7" t="s">
        <v>9</v>
      </c>
      <c r="B29" s="15">
        <v>324249.40847229119</v>
      </c>
      <c r="C29" s="2">
        <v>2.242494084722912</v>
      </c>
      <c r="D29" s="2">
        <v>4.8178307862286829E-2</v>
      </c>
      <c r="E29" s="2">
        <v>0.12065535481850255</v>
      </c>
      <c r="F29" s="17">
        <v>152460.66698480569</v>
      </c>
      <c r="G29" s="7"/>
      <c r="H29" s="7"/>
      <c r="I29" s="13"/>
      <c r="J29" s="13"/>
      <c r="K29" s="13"/>
      <c r="L29" s="13"/>
      <c r="M29" s="26">
        <v>306198.15268564888</v>
      </c>
      <c r="N29" s="27">
        <v>2.0619815268564889</v>
      </c>
      <c r="O29" s="27">
        <v>4.5779447926507233E-2</v>
      </c>
      <c r="P29" s="27">
        <v>0.10822031490699353</v>
      </c>
      <c r="Q29" s="28"/>
      <c r="R29" s="26">
        <v>451717.12054253597</v>
      </c>
      <c r="S29" s="27">
        <v>3.5171712054253597</v>
      </c>
      <c r="T29" s="27">
        <v>6.2171543332072643E-2</v>
      </c>
      <c r="U29" s="27">
        <v>0.17708323390504804</v>
      </c>
    </row>
    <row r="30" spans="1:21" ht="15.75" x14ac:dyDescent="0.25">
      <c r="A30" s="7" t="s">
        <v>10</v>
      </c>
      <c r="B30" s="15">
        <v>250950.35229495616</v>
      </c>
      <c r="C30" s="2">
        <v>1.5095035229495617</v>
      </c>
      <c r="D30" s="2">
        <v>3.7489027702420907E-2</v>
      </c>
      <c r="E30" s="2">
        <v>0.11688760551964904</v>
      </c>
      <c r="F30" s="17">
        <v>175900.24499739174</v>
      </c>
      <c r="G30" s="7"/>
      <c r="H30" s="7"/>
      <c r="I30" s="17"/>
      <c r="J30" s="17"/>
      <c r="K30" s="17"/>
      <c r="L30" s="17"/>
      <c r="M30" s="26">
        <v>310992.90694501775</v>
      </c>
      <c r="N30" s="27">
        <v>2.1099290694501773</v>
      </c>
      <c r="O30" s="27">
        <v>4.6429608334523031E-2</v>
      </c>
      <c r="P30" s="27">
        <v>0.10599829604852844</v>
      </c>
      <c r="Q30" s="28"/>
      <c r="R30" s="26">
        <v>478957.00093445386</v>
      </c>
      <c r="S30" s="27">
        <v>3.7895700093445384</v>
      </c>
      <c r="T30" s="27">
        <v>6.4662263677421228E-2</v>
      </c>
      <c r="U30" s="27">
        <v>0.17465410556299205</v>
      </c>
    </row>
    <row r="31" spans="1:21" ht="15.75" x14ac:dyDescent="0.25">
      <c r="A31" s="7" t="s">
        <v>11</v>
      </c>
      <c r="B31" s="15">
        <v>265073.89706512808</v>
      </c>
      <c r="C31" s="2">
        <v>1.6507389706512807</v>
      </c>
      <c r="D31" s="2">
        <v>3.9763765006658236E-2</v>
      </c>
      <c r="E31" s="2">
        <v>0.11404284343281662</v>
      </c>
      <c r="F31" s="17">
        <v>161096.15649493449</v>
      </c>
      <c r="G31" s="7"/>
      <c r="H31" s="7"/>
      <c r="I31" s="17"/>
      <c r="J31" s="17"/>
      <c r="K31" s="17"/>
      <c r="L31" s="17"/>
      <c r="M31" s="26">
        <v>295083.60159479466</v>
      </c>
      <c r="N31" s="27">
        <v>1.9508360159479465</v>
      </c>
      <c r="O31" s="27">
        <v>4.4233936031533361E-2</v>
      </c>
      <c r="P31" s="27">
        <v>0.10534963083755994</v>
      </c>
      <c r="Q31" s="28"/>
      <c r="R31" s="26">
        <v>421395.4201621777</v>
      </c>
      <c r="S31" s="27">
        <v>3.2139542016217768</v>
      </c>
      <c r="T31" s="27">
        <v>5.9223463326074643E-2</v>
      </c>
      <c r="U31" s="27">
        <v>0.17336621395023352</v>
      </c>
    </row>
    <row r="32" spans="1:21" ht="15.75" x14ac:dyDescent="0.25">
      <c r="A32" s="7" t="s">
        <v>12</v>
      </c>
      <c r="B32" s="15">
        <v>350846.17586978246</v>
      </c>
      <c r="C32" s="2">
        <v>2.5084617586978246</v>
      </c>
      <c r="D32" s="2">
        <v>5.1488845411507222E-2</v>
      </c>
      <c r="E32" s="2">
        <v>0.11835415384408625</v>
      </c>
      <c r="F32" s="17">
        <v>192418.97975859253</v>
      </c>
      <c r="G32" s="7"/>
      <c r="H32" s="7"/>
      <c r="I32" s="17"/>
      <c r="J32" s="17"/>
      <c r="K32" s="17"/>
      <c r="L32" s="17"/>
      <c r="M32" s="23">
        <v>330733.28931494418</v>
      </c>
      <c r="N32" s="2">
        <v>2.3073328931494417</v>
      </c>
      <c r="O32" s="2">
        <v>0.10885033807821218</v>
      </c>
      <c r="P32" s="24">
        <v>4.9008763666400945E-2</v>
      </c>
      <c r="R32" s="23">
        <v>475800.55799541908</v>
      </c>
      <c r="S32" s="2">
        <v>3.7580055799541907</v>
      </c>
      <c r="T32" s="24">
        <v>6.4380716720757514E-2</v>
      </c>
      <c r="U32" s="2">
        <v>0.17659729114528869</v>
      </c>
    </row>
    <row r="33" spans="1:21" ht="15.75" x14ac:dyDescent="0.25">
      <c r="A33" s="7" t="s">
        <v>13</v>
      </c>
      <c r="B33" s="15">
        <v>402722.73473428632</v>
      </c>
      <c r="C33" s="2">
        <v>3.0272273473428633</v>
      </c>
      <c r="D33" s="2">
        <v>5.7304902378479072E-2</v>
      </c>
      <c r="E33" s="2">
        <v>0.12161997644615873</v>
      </c>
      <c r="F33" s="17">
        <v>153095.61715261915</v>
      </c>
      <c r="G33" s="7"/>
      <c r="H33" s="7"/>
      <c r="I33" s="17"/>
      <c r="J33" s="17"/>
      <c r="K33" s="17"/>
      <c r="L33" s="17"/>
      <c r="M33" s="23"/>
      <c r="N33" s="2"/>
      <c r="O33" s="2"/>
      <c r="P33" s="24"/>
      <c r="R33" s="23"/>
      <c r="S33" s="2"/>
      <c r="T33" s="2"/>
      <c r="U33" s="24"/>
    </row>
    <row r="34" spans="1:21" ht="15.75" x14ac:dyDescent="0.25">
      <c r="A34" s="7" t="s">
        <v>14</v>
      </c>
      <c r="B34" s="15">
        <v>517746.66895997408</v>
      </c>
      <c r="C34" s="2">
        <v>4.1774666895997408</v>
      </c>
      <c r="D34" s="2">
        <v>6.7983867645745821E-2</v>
      </c>
      <c r="E34" s="2">
        <v>0.13692613382004259</v>
      </c>
      <c r="F34" s="17">
        <v>197323.81127815042</v>
      </c>
      <c r="G34" s="7"/>
      <c r="H34" s="7"/>
      <c r="I34" s="17"/>
      <c r="J34" s="17"/>
      <c r="K34" s="17"/>
      <c r="L34" s="17"/>
      <c r="M34" s="23">
        <v>379338.30403486278</v>
      </c>
      <c r="N34" s="2">
        <v>2.7933830403486279</v>
      </c>
      <c r="O34" s="24">
        <v>5.477801213426936E-2</v>
      </c>
      <c r="P34" s="2">
        <v>0.11256455903300745</v>
      </c>
      <c r="R34" s="23">
        <v>516812.34911526676</v>
      </c>
      <c r="S34" s="2">
        <v>4.1681234911526674</v>
      </c>
      <c r="T34" s="24">
        <v>6.790670992116743E-2</v>
      </c>
      <c r="U34" s="2">
        <v>0.18236091016139402</v>
      </c>
    </row>
    <row r="35" spans="1:21" ht="15.75" x14ac:dyDescent="0.25">
      <c r="A35" s="7" t="s">
        <v>15</v>
      </c>
      <c r="B35" s="15">
        <v>458800.44708572008</v>
      </c>
      <c r="C35" s="2">
        <v>3.5880044708572001</v>
      </c>
      <c r="D35" s="2">
        <v>6.2832811316800186E-2</v>
      </c>
      <c r="E35" s="2">
        <v>0.12330872297635617</v>
      </c>
      <c r="F35" s="17">
        <v>188684.53122516305</v>
      </c>
      <c r="G35" s="7"/>
      <c r="H35" s="7"/>
      <c r="I35" s="17"/>
      <c r="J35" s="17"/>
      <c r="K35" s="17"/>
      <c r="L35" s="17"/>
      <c r="M35" s="23">
        <v>578747.62110105308</v>
      </c>
      <c r="N35" s="2">
        <v>4.7874762110105307</v>
      </c>
      <c r="O35" s="2">
        <v>0.10455531887840017</v>
      </c>
      <c r="P35" s="24">
        <v>5.8269857599279495E-2</v>
      </c>
      <c r="R35" s="23">
        <v>962343.05157893256</v>
      </c>
      <c r="S35" s="2">
        <v>8.623430515789325</v>
      </c>
      <c r="T35" s="2">
        <v>0.16827235087328407</v>
      </c>
      <c r="U35" s="24">
        <v>7.5772206788946805E-2</v>
      </c>
    </row>
    <row r="36" spans="1:21" x14ac:dyDescent="0.25">
      <c r="A36" s="7"/>
      <c r="B36" s="15"/>
      <c r="C36" s="2"/>
      <c r="D36" s="2"/>
      <c r="E36" s="2"/>
      <c r="F36" s="2"/>
      <c r="G36" s="2"/>
      <c r="H36" s="17"/>
      <c r="I36" s="17"/>
      <c r="J36" s="17"/>
      <c r="K36" s="17"/>
      <c r="L36" s="17"/>
      <c r="M36" s="2"/>
      <c r="N36" s="2"/>
      <c r="O36" s="2"/>
    </row>
    <row r="37" spans="1:21" x14ac:dyDescent="0.25">
      <c r="A37" s="6" t="s">
        <v>16</v>
      </c>
      <c r="B37" s="15"/>
      <c r="C37" s="10"/>
      <c r="D37" s="9"/>
      <c r="E37" s="9"/>
      <c r="F37" s="13"/>
      <c r="G37" s="7"/>
      <c r="H37" s="17"/>
      <c r="I37" s="17"/>
      <c r="J37" s="17"/>
      <c r="K37" s="17"/>
      <c r="L37" s="17"/>
      <c r="M37" s="2"/>
      <c r="N37" s="2"/>
      <c r="O37" s="2"/>
    </row>
    <row r="38" spans="1:21" ht="15.75" x14ac:dyDescent="0.25">
      <c r="A38" s="7" t="s">
        <v>9</v>
      </c>
      <c r="B38" s="15">
        <v>313031.78621273488</v>
      </c>
      <c r="C38" s="2">
        <v>2.1303178621273489</v>
      </c>
      <c r="D38" s="2">
        <v>4.6703165469411445E-2</v>
      </c>
      <c r="E38" s="2">
        <v>0.13108543563885131</v>
      </c>
      <c r="F38" s="17">
        <v>152460.66698480569</v>
      </c>
      <c r="G38" s="36"/>
      <c r="I38" s="13"/>
      <c r="J38" s="13"/>
      <c r="K38" s="13"/>
      <c r="L38" s="13"/>
      <c r="M38" s="26">
        <v>306198.15268564888</v>
      </c>
      <c r="N38" s="27">
        <v>2.0619815268564889</v>
      </c>
      <c r="O38" s="27">
        <v>4.5779447926507233E-2</v>
      </c>
      <c r="P38" s="27">
        <v>0.10822031490699353</v>
      </c>
      <c r="Q38" s="28"/>
      <c r="R38" s="26">
        <v>451717.12054253597</v>
      </c>
      <c r="S38" s="27">
        <v>3.5171712054253597</v>
      </c>
      <c r="T38" s="27">
        <v>6.2171543332072643E-2</v>
      </c>
      <c r="U38" s="27">
        <v>0.17708323390504804</v>
      </c>
    </row>
    <row r="39" spans="1:21" x14ac:dyDescent="0.25">
      <c r="A39" s="7" t="s">
        <v>10</v>
      </c>
      <c r="B39" s="17">
        <v>343321.36923912965</v>
      </c>
      <c r="C39" s="2">
        <v>2.4332136923912966</v>
      </c>
      <c r="D39" s="2">
        <v>5.0577350175569302E-2</v>
      </c>
      <c r="E39" s="2">
        <v>0.12954650425655209</v>
      </c>
      <c r="F39" s="17">
        <v>175900.24499739174</v>
      </c>
      <c r="G39" s="36"/>
      <c r="H39" s="17"/>
      <c r="I39" s="17"/>
      <c r="J39" s="17"/>
      <c r="K39" s="17"/>
      <c r="L39" s="17"/>
      <c r="M39" s="2"/>
      <c r="N39" s="2"/>
      <c r="O39" s="2"/>
    </row>
    <row r="40" spans="1:21" x14ac:dyDescent="0.25">
      <c r="A40" s="7" t="s">
        <v>11</v>
      </c>
      <c r="B40" s="17">
        <v>266634.03670039703</v>
      </c>
      <c r="C40" s="2">
        <v>1.6663403670039703</v>
      </c>
      <c r="D40" s="2">
        <v>4.0007864689419748E-2</v>
      </c>
      <c r="E40" s="2">
        <v>0.12181323170923099</v>
      </c>
      <c r="F40" s="17">
        <v>161096.15649493449</v>
      </c>
      <c r="G40" s="36"/>
      <c r="H40" s="17"/>
      <c r="I40" s="17"/>
      <c r="J40" s="17"/>
      <c r="K40" s="17"/>
      <c r="L40" s="17"/>
      <c r="M40" s="2"/>
      <c r="N40" s="2"/>
      <c r="O40" s="2"/>
    </row>
    <row r="41" spans="1:21" x14ac:dyDescent="0.25">
      <c r="A41" s="7" t="s">
        <v>12</v>
      </c>
      <c r="B41" s="17">
        <v>363853.1848299561</v>
      </c>
      <c r="C41" s="2">
        <v>2.6385318482995608</v>
      </c>
      <c r="D41" s="2">
        <v>5.3021036332744353E-2</v>
      </c>
      <c r="E41" s="2">
        <v>0.13397855869735228</v>
      </c>
      <c r="F41" s="17">
        <v>192418.97975859253</v>
      </c>
      <c r="G41" s="36"/>
      <c r="H41" s="17"/>
      <c r="I41" s="17"/>
      <c r="J41" s="17"/>
      <c r="K41" s="17"/>
      <c r="L41" s="17"/>
      <c r="M41" s="2"/>
      <c r="N41" s="2"/>
      <c r="O41" s="2"/>
    </row>
    <row r="42" spans="1:21" x14ac:dyDescent="0.25">
      <c r="A42" s="7" t="s">
        <v>13</v>
      </c>
      <c r="B42" s="17">
        <v>412988.8975006917</v>
      </c>
      <c r="C42" s="2">
        <v>3.1298889750069172</v>
      </c>
      <c r="D42" s="2">
        <v>5.8370034096637102E-2</v>
      </c>
      <c r="E42" s="2">
        <v>0.13112745436008305</v>
      </c>
      <c r="F42" s="17">
        <v>153095.61715261915</v>
      </c>
      <c r="G42" s="36"/>
      <c r="H42" s="17"/>
      <c r="I42" s="17"/>
      <c r="J42" s="17"/>
      <c r="K42" s="17"/>
      <c r="L42" s="17"/>
      <c r="M42" s="2"/>
      <c r="N42" s="2"/>
      <c r="O42" s="2"/>
    </row>
    <row r="43" spans="1:21" x14ac:dyDescent="0.25">
      <c r="A43" s="7" t="s">
        <v>14</v>
      </c>
      <c r="B43" s="17">
        <v>397528.68986586394</v>
      </c>
      <c r="C43" s="2">
        <v>2.9752868986586396</v>
      </c>
      <c r="D43" s="2">
        <v>5.6756040807996788E-2</v>
      </c>
      <c r="E43" s="2">
        <v>0.13711479292753428</v>
      </c>
      <c r="F43" s="17">
        <v>197323.81127815042</v>
      </c>
      <c r="G43" s="36"/>
      <c r="H43" s="17"/>
      <c r="I43" s="17"/>
      <c r="J43" s="17"/>
      <c r="K43" s="17"/>
      <c r="L43" s="17"/>
      <c r="M43" s="2"/>
      <c r="N43" s="2"/>
      <c r="O43" s="2"/>
    </row>
    <row r="44" spans="1:21" x14ac:dyDescent="0.25">
      <c r="A44" s="7" t="s">
        <v>15</v>
      </c>
      <c r="B44" s="17">
        <v>415927.83306762279</v>
      </c>
      <c r="C44" s="2">
        <v>3.1592783306762278</v>
      </c>
      <c r="D44" s="2">
        <v>5.8670275163632768E-2</v>
      </c>
      <c r="E44" s="2">
        <v>0.13748369461500501</v>
      </c>
      <c r="F44" s="17">
        <v>188684.53122516305</v>
      </c>
      <c r="G44" s="36"/>
      <c r="H44" s="7"/>
      <c r="I44" s="15"/>
      <c r="J44" s="15"/>
      <c r="K44" s="15"/>
      <c r="L44" s="15"/>
      <c r="M44" s="7"/>
      <c r="N44" s="7"/>
      <c r="O44" s="8"/>
    </row>
  </sheetData>
  <mergeCells count="1">
    <mergeCell ref="H27:O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9" ma:contentTypeDescription="Create a new document." ma:contentTypeScope="" ma:versionID="3a098b5e0e3352af12cfb1e05780fff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ffaa4d09df23261e9ba0b3a32a211c96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60F680-4C3C-4B72-B3E7-6FDF48C93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88F27A-F4F5-4871-B57E-17FBBEEC57E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ddc3e8-f108-40d9-a153-651a80800533"/>
    <ds:schemaRef ds:uri="http://purl.org/dc/elements/1.1/"/>
    <ds:schemaRef ds:uri="http://schemas.microsoft.com/office/2006/metadata/properties"/>
    <ds:schemaRef ds:uri="82c3c91a-b27f-479b-a1cf-20b7ccb024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30707D-5C4D-47A6-8D17-D601157C26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Charles Rotblut</cp:lastModifiedBy>
  <cp:revision/>
  <cp:lastPrinted>2019-02-05T22:03:18Z</cp:lastPrinted>
  <dcterms:created xsi:type="dcterms:W3CDTF">2018-02-11T20:13:21Z</dcterms:created>
  <dcterms:modified xsi:type="dcterms:W3CDTF">2019-02-05T22:03:51Z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